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correlazione lineare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<sst xmlns="http://schemas.openxmlformats.org/spreadsheetml/2006/main" count="21" uniqueCount="14">
  <si>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x</t>
  </si>
  <si>
    <t>y</t>
  </si>
  <si>
    <t>x - M</t>
  </si>
  <si>
    <t>y - M</t>
  </si>
  <si>
    <t>(x - M)(y - M)</t>
  </si>
  <si>
    <t>(x - M)^2</t>
  </si>
  <si>
    <t>(y - M)^2</t>
  </si>
  <si>
    <t>M X</t>
  </si>
  <si>
    <t>M Y</t>
  </si>
  <si>
    <t>COVAR XY</t>
  </si>
  <si>
    <t>SQM X</t>
  </si>
  <si>
    <t>SQM Y</t>
  </si>
  <si>
    <t>correlazione</t>
  </si>
  <si>
    <t>covarianza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</si>
</sst>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164" fontId="0" fillId="0" borderId="2" xfId="0" applyNumberForma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165" fontId="2" fillId="0" borderId="8" xfId="0" applyNumberFormat="1" applyFont="1" applyBorder="1" applyAlignment="1">
      <alignment/>
    </xf>
    <xf numFmtId="0" fontId="3" fillId="0" borderId="5" xfId="0" applyFont="1" applyBorder="1" applyAlignment="1">
      <alignment/>
    </xf>
    <xf numFmtId="1" fontId="3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2" sqref="A2"/>
    </sheetView>
  </sheetViews>
  <sheetFormatPr defaultColWidth="9.140625" defaultRowHeight="12.75"/>
  <cols>
    <col min="3" max="3" width="6.421875" style="0" customWidth="1"/>
    <col min="4" max="4" width="6.57421875" style="0" customWidth="1"/>
    <col min="5" max="6" width="11.85156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</row>
    <row r="2" spans="1:8" ht="12.75">
      <c r="A2">
        <v>120</v>
      </c>
      <c r="B2">
        <v>160</v>
      </c>
      <c r="C2" s="2">
        <f>A2-$A$33</f>
        <v>40.900000000000006</v>
      </c>
      <c r="D2" s="2">
        <f>B2-$B$33</f>
        <v>47.36666666666666</v>
      </c>
      <c r="E2" s="2">
        <f>C2*D2</f>
        <v>1937.2966666666666</v>
      </c>
      <c r="F2" s="2">
        <f>(A2-$A$33)*(B2-$B$33)</f>
        <v>1937.2966666666666</v>
      </c>
      <c r="G2" s="2">
        <f>C2^2</f>
        <v>1672.8100000000004</v>
      </c>
      <c r="H2" s="2">
        <f>D2^2</f>
        <v>2243.6011111111106</v>
      </c>
    </row>
    <row r="3" spans="1:8" ht="12.75">
      <c r="A3">
        <v>80</v>
      </c>
      <c r="B3">
        <v>95</v>
      </c>
      <c r="C3" s="2">
        <f aca="true" t="shared" si="0" ref="C3:C31">A3-$A$33</f>
        <v>0.9000000000000057</v>
      </c>
      <c r="D3" s="2">
        <f aca="true" t="shared" si="1" ref="D3:D31">B3-$B$33</f>
        <v>-17.63333333333334</v>
      </c>
      <c r="E3" s="2">
        <f aca="true" t="shared" si="2" ref="E3:E31">C3*D3</f>
        <v>-15.870000000000106</v>
      </c>
      <c r="F3" s="2">
        <f aca="true" t="shared" si="3" ref="F3:F31">(A3-$A$33)*(B3-$B$33)</f>
        <v>-15.870000000000106</v>
      </c>
      <c r="G3" s="2">
        <f aca="true" t="shared" si="4" ref="G3:H31">C3^2</f>
        <v>0.8100000000000103</v>
      </c>
      <c r="H3" s="2">
        <f t="shared" si="4"/>
        <v>310.9344444444447</v>
      </c>
    </row>
    <row r="4" spans="1:8" ht="12.75">
      <c r="A4">
        <v>64</v>
      </c>
      <c r="B4">
        <v>98</v>
      </c>
      <c r="C4" s="2">
        <f t="shared" si="0"/>
        <v>-15.099999999999994</v>
      </c>
      <c r="D4" s="2">
        <f t="shared" si="1"/>
        <v>-14.63333333333334</v>
      </c>
      <c r="E4" s="2">
        <f t="shared" si="2"/>
        <v>220.96333333333334</v>
      </c>
      <c r="F4" s="2">
        <f t="shared" si="3"/>
        <v>220.96333333333334</v>
      </c>
      <c r="G4" s="2">
        <f t="shared" si="4"/>
        <v>228.00999999999982</v>
      </c>
      <c r="H4" s="2">
        <f t="shared" si="4"/>
        <v>214.13444444444463</v>
      </c>
    </row>
    <row r="5" spans="1:8" ht="12.75">
      <c r="A5">
        <v>120</v>
      </c>
      <c r="B5">
        <v>170</v>
      </c>
      <c r="C5" s="2">
        <f t="shared" si="0"/>
        <v>40.900000000000006</v>
      </c>
      <c r="D5" s="2">
        <f t="shared" si="1"/>
        <v>57.36666666666666</v>
      </c>
      <c r="E5" s="2">
        <f t="shared" si="2"/>
        <v>2346.2966666666666</v>
      </c>
      <c r="F5" s="2">
        <f t="shared" si="3"/>
        <v>2346.2966666666666</v>
      </c>
      <c r="G5" s="2">
        <f t="shared" si="4"/>
        <v>1672.8100000000004</v>
      </c>
      <c r="H5" s="2">
        <f t="shared" si="4"/>
        <v>3290.9344444444437</v>
      </c>
    </row>
    <row r="6" spans="1:8" ht="12.75">
      <c r="A6">
        <v>100</v>
      </c>
      <c r="B6">
        <v>150</v>
      </c>
      <c r="C6" s="2">
        <f t="shared" si="0"/>
        <v>20.900000000000006</v>
      </c>
      <c r="D6" s="2">
        <f t="shared" si="1"/>
        <v>37.36666666666666</v>
      </c>
      <c r="E6" s="2">
        <f t="shared" si="2"/>
        <v>780.9633333333334</v>
      </c>
      <c r="F6" s="2">
        <f t="shared" si="3"/>
        <v>780.9633333333334</v>
      </c>
      <c r="G6" s="2">
        <f t="shared" si="4"/>
        <v>436.81000000000023</v>
      </c>
      <c r="H6" s="2">
        <f t="shared" si="4"/>
        <v>1396.2677777777774</v>
      </c>
    </row>
    <row r="7" spans="1:8" ht="12.75">
      <c r="A7">
        <v>115</v>
      </c>
      <c r="B7">
        <v>165</v>
      </c>
      <c r="C7" s="2">
        <f t="shared" si="0"/>
        <v>35.900000000000006</v>
      </c>
      <c r="D7" s="2">
        <f t="shared" si="1"/>
        <v>52.36666666666666</v>
      </c>
      <c r="E7" s="2">
        <f t="shared" si="2"/>
        <v>1879.9633333333334</v>
      </c>
      <c r="F7" s="2">
        <f t="shared" si="3"/>
        <v>1879.9633333333334</v>
      </c>
      <c r="G7" s="2">
        <f t="shared" si="4"/>
        <v>1288.8100000000004</v>
      </c>
      <c r="H7" s="2">
        <f t="shared" si="4"/>
        <v>2742.267777777777</v>
      </c>
    </row>
    <row r="8" spans="1:8" ht="12.75">
      <c r="A8">
        <v>98</v>
      </c>
      <c r="B8">
        <v>145</v>
      </c>
      <c r="C8" s="2">
        <f t="shared" si="0"/>
        <v>18.900000000000006</v>
      </c>
      <c r="D8" s="2">
        <f t="shared" si="1"/>
        <v>32.36666666666666</v>
      </c>
      <c r="E8" s="2">
        <f t="shared" si="2"/>
        <v>611.73</v>
      </c>
      <c r="F8" s="2">
        <f t="shared" si="3"/>
        <v>611.73</v>
      </c>
      <c r="G8" s="2">
        <f t="shared" si="4"/>
        <v>357.2100000000002</v>
      </c>
      <c r="H8" s="2">
        <f t="shared" si="4"/>
        <v>1047.6011111111106</v>
      </c>
    </row>
    <row r="9" spans="1:8" ht="12.75">
      <c r="A9">
        <v>70</v>
      </c>
      <c r="B9">
        <v>105</v>
      </c>
      <c r="C9" s="2">
        <f t="shared" si="0"/>
        <v>-9.099999999999994</v>
      </c>
      <c r="D9" s="2">
        <f t="shared" si="1"/>
        <v>-7.63333333333334</v>
      </c>
      <c r="E9" s="2">
        <f t="shared" si="2"/>
        <v>69.46333333333335</v>
      </c>
      <c r="F9" s="2">
        <f t="shared" si="3"/>
        <v>69.46333333333335</v>
      </c>
      <c r="G9" s="2">
        <f t="shared" si="4"/>
        <v>82.8099999999999</v>
      </c>
      <c r="H9" s="2">
        <f t="shared" si="4"/>
        <v>58.26777777777788</v>
      </c>
    </row>
    <row r="10" spans="1:8" ht="12.75">
      <c r="A10">
        <v>60</v>
      </c>
      <c r="B10">
        <v>110</v>
      </c>
      <c r="C10" s="2">
        <f t="shared" si="0"/>
        <v>-19.099999999999994</v>
      </c>
      <c r="D10" s="2">
        <f t="shared" si="1"/>
        <v>-2.63333333333334</v>
      </c>
      <c r="E10" s="2">
        <f t="shared" si="2"/>
        <v>50.29666666666678</v>
      </c>
      <c r="F10" s="2">
        <f t="shared" si="3"/>
        <v>50.29666666666678</v>
      </c>
      <c r="G10" s="2">
        <f t="shared" si="4"/>
        <v>364.8099999999998</v>
      </c>
      <c r="H10" s="2">
        <f t="shared" si="4"/>
        <v>6.9344444444444795</v>
      </c>
    </row>
    <row r="11" spans="1:8" ht="12.75">
      <c r="A11">
        <v>40</v>
      </c>
      <c r="B11">
        <v>60</v>
      </c>
      <c r="C11" s="2">
        <f t="shared" si="0"/>
        <v>-39.099999999999994</v>
      </c>
      <c r="D11" s="2">
        <f t="shared" si="1"/>
        <v>-52.63333333333334</v>
      </c>
      <c r="E11" s="2">
        <f t="shared" si="2"/>
        <v>2057.963333333333</v>
      </c>
      <c r="F11" s="2">
        <f t="shared" si="3"/>
        <v>2057.963333333333</v>
      </c>
      <c r="G11" s="2">
        <f t="shared" si="4"/>
        <v>1528.8099999999995</v>
      </c>
      <c r="H11" s="2">
        <f t="shared" si="4"/>
        <v>2770.2677777777785</v>
      </c>
    </row>
    <row r="12" spans="1:8" ht="12.75">
      <c r="A12">
        <v>70</v>
      </c>
      <c r="B12">
        <v>100</v>
      </c>
      <c r="C12" s="2">
        <f t="shared" si="0"/>
        <v>-9.099999999999994</v>
      </c>
      <c r="D12" s="2">
        <f t="shared" si="1"/>
        <v>-12.63333333333334</v>
      </c>
      <c r="E12" s="2">
        <f t="shared" si="2"/>
        <v>114.96333333333332</v>
      </c>
      <c r="F12" s="2">
        <f t="shared" si="3"/>
        <v>114.96333333333332</v>
      </c>
      <c r="G12" s="2">
        <f t="shared" si="4"/>
        <v>82.8099999999999</v>
      </c>
      <c r="H12" s="2">
        <f t="shared" si="4"/>
        <v>159.60111111111127</v>
      </c>
    </row>
    <row r="13" spans="1:8" ht="12.75">
      <c r="A13">
        <v>80</v>
      </c>
      <c r="B13">
        <v>100</v>
      </c>
      <c r="C13" s="2">
        <f t="shared" si="0"/>
        <v>0.9000000000000057</v>
      </c>
      <c r="D13" s="2">
        <f t="shared" si="1"/>
        <v>-12.63333333333334</v>
      </c>
      <c r="E13" s="2">
        <f t="shared" si="2"/>
        <v>-11.370000000000077</v>
      </c>
      <c r="F13" s="2">
        <f t="shared" si="3"/>
        <v>-11.370000000000077</v>
      </c>
      <c r="G13" s="2">
        <f t="shared" si="4"/>
        <v>0.8100000000000103</v>
      </c>
      <c r="H13" s="2">
        <f t="shared" si="4"/>
        <v>159.60111111111127</v>
      </c>
    </row>
    <row r="14" spans="1:8" ht="12.75">
      <c r="A14">
        <v>42</v>
      </c>
      <c r="B14">
        <v>75</v>
      </c>
      <c r="C14" s="2">
        <f t="shared" si="0"/>
        <v>-37.099999999999994</v>
      </c>
      <c r="D14" s="2">
        <f t="shared" si="1"/>
        <v>-37.63333333333334</v>
      </c>
      <c r="E14" s="2">
        <f t="shared" si="2"/>
        <v>1396.1966666666667</v>
      </c>
      <c r="F14" s="2">
        <f t="shared" si="3"/>
        <v>1396.1966666666667</v>
      </c>
      <c r="G14" s="2">
        <f t="shared" si="4"/>
        <v>1376.4099999999996</v>
      </c>
      <c r="H14" s="2">
        <f t="shared" si="4"/>
        <v>1416.2677777777783</v>
      </c>
    </row>
    <row r="15" spans="1:8" ht="12.75">
      <c r="A15">
        <v>60</v>
      </c>
      <c r="B15">
        <v>100</v>
      </c>
      <c r="C15" s="2">
        <f t="shared" si="0"/>
        <v>-19.099999999999994</v>
      </c>
      <c r="D15" s="2">
        <f t="shared" si="1"/>
        <v>-12.63333333333334</v>
      </c>
      <c r="E15" s="2">
        <f t="shared" si="2"/>
        <v>241.2966666666667</v>
      </c>
      <c r="F15" s="2">
        <f t="shared" si="3"/>
        <v>241.2966666666667</v>
      </c>
      <c r="G15" s="2">
        <f t="shared" si="4"/>
        <v>364.8099999999998</v>
      </c>
      <c r="H15" s="2">
        <f t="shared" si="4"/>
        <v>159.60111111111127</v>
      </c>
    </row>
    <row r="16" spans="1:8" ht="12.75">
      <c r="A16">
        <v>75</v>
      </c>
      <c r="B16">
        <v>110</v>
      </c>
      <c r="C16" s="2">
        <f t="shared" si="0"/>
        <v>-4.099999999999994</v>
      </c>
      <c r="D16" s="2">
        <f t="shared" si="1"/>
        <v>-2.63333333333334</v>
      </c>
      <c r="E16" s="2">
        <f t="shared" si="2"/>
        <v>10.79666666666668</v>
      </c>
      <c r="F16" s="2">
        <f t="shared" si="3"/>
        <v>10.79666666666668</v>
      </c>
      <c r="G16" s="2">
        <f t="shared" si="4"/>
        <v>16.809999999999953</v>
      </c>
      <c r="H16" s="2">
        <f t="shared" si="4"/>
        <v>6.9344444444444795</v>
      </c>
    </row>
    <row r="17" spans="1:8" ht="12.75">
      <c r="A17">
        <v>45</v>
      </c>
      <c r="B17">
        <v>70</v>
      </c>
      <c r="C17" s="2">
        <f t="shared" si="0"/>
        <v>-34.099999999999994</v>
      </c>
      <c r="D17" s="2">
        <f t="shared" si="1"/>
        <v>-42.63333333333334</v>
      </c>
      <c r="E17" s="2">
        <f t="shared" si="2"/>
        <v>1453.7966666666666</v>
      </c>
      <c r="F17" s="2">
        <f t="shared" si="3"/>
        <v>1453.7966666666666</v>
      </c>
      <c r="G17" s="2">
        <f t="shared" si="4"/>
        <v>1162.8099999999997</v>
      </c>
      <c r="H17" s="2">
        <f t="shared" si="4"/>
        <v>1817.6011111111118</v>
      </c>
    </row>
    <row r="18" spans="1:8" ht="12.75">
      <c r="A18">
        <v>85</v>
      </c>
      <c r="B18">
        <v>110</v>
      </c>
      <c r="C18" s="2">
        <f t="shared" si="0"/>
        <v>5.900000000000006</v>
      </c>
      <c r="D18" s="2">
        <f t="shared" si="1"/>
        <v>-2.63333333333334</v>
      </c>
      <c r="E18" s="2">
        <f t="shared" si="2"/>
        <v>-15.53666666666672</v>
      </c>
      <c r="F18" s="2">
        <f t="shared" si="3"/>
        <v>-15.53666666666672</v>
      </c>
      <c r="G18" s="2">
        <f t="shared" si="4"/>
        <v>34.810000000000066</v>
      </c>
      <c r="H18" s="2">
        <f t="shared" si="4"/>
        <v>6.9344444444444795</v>
      </c>
    </row>
    <row r="19" spans="1:8" ht="12.75">
      <c r="A19">
        <v>106</v>
      </c>
      <c r="B19">
        <v>140</v>
      </c>
      <c r="C19" s="2">
        <f t="shared" si="0"/>
        <v>26.900000000000006</v>
      </c>
      <c r="D19" s="2">
        <f t="shared" si="1"/>
        <v>27.36666666666666</v>
      </c>
      <c r="E19" s="2">
        <f t="shared" si="2"/>
        <v>736.1633333333333</v>
      </c>
      <c r="F19" s="2">
        <f t="shared" si="3"/>
        <v>736.1633333333333</v>
      </c>
      <c r="G19" s="2">
        <f t="shared" si="4"/>
        <v>723.6100000000004</v>
      </c>
      <c r="H19" s="2">
        <f t="shared" si="4"/>
        <v>748.9344444444441</v>
      </c>
    </row>
    <row r="20" spans="1:8" ht="12.75">
      <c r="A20">
        <v>50</v>
      </c>
      <c r="B20">
        <v>80</v>
      </c>
      <c r="C20" s="2">
        <f t="shared" si="0"/>
        <v>-29.099999999999994</v>
      </c>
      <c r="D20" s="2">
        <f t="shared" si="1"/>
        <v>-32.63333333333334</v>
      </c>
      <c r="E20" s="2">
        <f t="shared" si="2"/>
        <v>949.63</v>
      </c>
      <c r="F20" s="2">
        <f t="shared" si="3"/>
        <v>949.63</v>
      </c>
      <c r="G20" s="2">
        <f t="shared" si="4"/>
        <v>846.8099999999997</v>
      </c>
      <c r="H20" s="2">
        <f t="shared" si="4"/>
        <v>1064.9344444444448</v>
      </c>
    </row>
    <row r="21" spans="1:8" ht="12.75">
      <c r="A21">
        <v>90</v>
      </c>
      <c r="B21">
        <v>125</v>
      </c>
      <c r="C21" s="2">
        <f t="shared" si="0"/>
        <v>10.900000000000006</v>
      </c>
      <c r="D21" s="2">
        <f t="shared" si="1"/>
        <v>12.36666666666666</v>
      </c>
      <c r="E21" s="2">
        <f t="shared" si="2"/>
        <v>134.79666666666665</v>
      </c>
      <c r="F21" s="2">
        <f t="shared" si="3"/>
        <v>134.79666666666665</v>
      </c>
      <c r="G21" s="2">
        <f t="shared" si="4"/>
        <v>118.81000000000013</v>
      </c>
      <c r="H21" s="2">
        <f t="shared" si="4"/>
        <v>152.93444444444427</v>
      </c>
    </row>
    <row r="22" spans="1:8" ht="12.75">
      <c r="A22">
        <v>140</v>
      </c>
      <c r="B22">
        <v>165</v>
      </c>
      <c r="C22" s="2">
        <f t="shared" si="0"/>
        <v>60.900000000000006</v>
      </c>
      <c r="D22" s="2">
        <f t="shared" si="1"/>
        <v>52.36666666666666</v>
      </c>
      <c r="E22" s="2">
        <f t="shared" si="2"/>
        <v>3189.13</v>
      </c>
      <c r="F22" s="2">
        <f t="shared" si="3"/>
        <v>3189.13</v>
      </c>
      <c r="G22" s="2">
        <f t="shared" si="4"/>
        <v>3708.810000000001</v>
      </c>
      <c r="H22" s="2">
        <f t="shared" si="4"/>
        <v>2742.267777777777</v>
      </c>
    </row>
    <row r="23" spans="1:8" ht="12.75">
      <c r="A23">
        <v>45</v>
      </c>
      <c r="B23">
        <v>90</v>
      </c>
      <c r="C23" s="2">
        <f t="shared" si="0"/>
        <v>-34.099999999999994</v>
      </c>
      <c r="D23" s="2">
        <f t="shared" si="1"/>
        <v>-22.63333333333334</v>
      </c>
      <c r="E23" s="2">
        <f t="shared" si="2"/>
        <v>771.7966666666667</v>
      </c>
      <c r="F23" s="2">
        <f t="shared" si="3"/>
        <v>771.7966666666667</v>
      </c>
      <c r="G23" s="2">
        <f t="shared" si="4"/>
        <v>1162.8099999999997</v>
      </c>
      <c r="H23" s="2">
        <f t="shared" si="4"/>
        <v>512.2677777777781</v>
      </c>
    </row>
    <row r="24" spans="1:8" ht="12.75">
      <c r="A24">
        <v>50</v>
      </c>
      <c r="B24">
        <v>75</v>
      </c>
      <c r="C24" s="2">
        <f t="shared" si="0"/>
        <v>-29.099999999999994</v>
      </c>
      <c r="D24" s="2">
        <f t="shared" si="1"/>
        <v>-37.63333333333334</v>
      </c>
      <c r="E24" s="2">
        <f t="shared" si="2"/>
        <v>1095.1299999999999</v>
      </c>
      <c r="F24" s="2">
        <f t="shared" si="3"/>
        <v>1095.1299999999999</v>
      </c>
      <c r="G24" s="2">
        <f t="shared" si="4"/>
        <v>846.8099999999997</v>
      </c>
      <c r="H24" s="2">
        <f t="shared" si="4"/>
        <v>1416.2677777777783</v>
      </c>
    </row>
    <row r="25" spans="1:8" ht="12.75">
      <c r="A25">
        <v>60</v>
      </c>
      <c r="B25">
        <v>95</v>
      </c>
      <c r="C25" s="2">
        <f t="shared" si="0"/>
        <v>-19.099999999999994</v>
      </c>
      <c r="D25" s="2">
        <f t="shared" si="1"/>
        <v>-17.63333333333334</v>
      </c>
      <c r="E25" s="2">
        <f t="shared" si="2"/>
        <v>336.7966666666667</v>
      </c>
      <c r="F25" s="2">
        <f t="shared" si="3"/>
        <v>336.7966666666667</v>
      </c>
      <c r="G25" s="2">
        <f t="shared" si="4"/>
        <v>364.8099999999998</v>
      </c>
      <c r="H25" s="2">
        <f t="shared" si="4"/>
        <v>310.9344444444447</v>
      </c>
    </row>
    <row r="26" spans="1:8" ht="12.75">
      <c r="A26">
        <v>55</v>
      </c>
      <c r="B26">
        <v>95</v>
      </c>
      <c r="C26" s="2">
        <f t="shared" si="0"/>
        <v>-24.099999999999994</v>
      </c>
      <c r="D26" s="2">
        <f t="shared" si="1"/>
        <v>-17.63333333333334</v>
      </c>
      <c r="E26" s="2">
        <f t="shared" si="2"/>
        <v>424.96333333333337</v>
      </c>
      <c r="F26" s="2">
        <f t="shared" si="3"/>
        <v>424.96333333333337</v>
      </c>
      <c r="G26" s="2">
        <f t="shared" si="4"/>
        <v>580.8099999999997</v>
      </c>
      <c r="H26" s="2">
        <f t="shared" si="4"/>
        <v>310.9344444444447</v>
      </c>
    </row>
    <row r="27" spans="1:8" ht="12.75">
      <c r="A27">
        <v>130</v>
      </c>
      <c r="B27">
        <v>148</v>
      </c>
      <c r="C27" s="2">
        <f t="shared" si="0"/>
        <v>50.900000000000006</v>
      </c>
      <c r="D27" s="2">
        <f t="shared" si="1"/>
        <v>35.36666666666666</v>
      </c>
      <c r="E27" s="2">
        <f t="shared" si="2"/>
        <v>1800.1633333333332</v>
      </c>
      <c r="F27" s="2">
        <f t="shared" si="3"/>
        <v>1800.1633333333332</v>
      </c>
      <c r="G27" s="2">
        <f t="shared" si="4"/>
        <v>2590.8100000000004</v>
      </c>
      <c r="H27" s="2">
        <f t="shared" si="4"/>
        <v>1250.8011111111107</v>
      </c>
    </row>
    <row r="28" spans="1:8" ht="12.75">
      <c r="A28">
        <v>135</v>
      </c>
      <c r="B28">
        <v>150</v>
      </c>
      <c r="C28" s="2">
        <f t="shared" si="0"/>
        <v>55.900000000000006</v>
      </c>
      <c r="D28" s="2">
        <f t="shared" si="1"/>
        <v>37.36666666666666</v>
      </c>
      <c r="E28" s="2">
        <f t="shared" si="2"/>
        <v>2088.7966666666666</v>
      </c>
      <c r="F28" s="2">
        <f t="shared" si="3"/>
        <v>2088.7966666666666</v>
      </c>
      <c r="G28" s="2">
        <f t="shared" si="4"/>
        <v>3124.810000000001</v>
      </c>
      <c r="H28" s="2">
        <f t="shared" si="4"/>
        <v>1396.2677777777774</v>
      </c>
    </row>
    <row r="29" spans="1:8" ht="12.75">
      <c r="A29">
        <v>58</v>
      </c>
      <c r="B29">
        <v>90</v>
      </c>
      <c r="C29" s="2">
        <f t="shared" si="0"/>
        <v>-21.099999999999994</v>
      </c>
      <c r="D29" s="2">
        <f t="shared" si="1"/>
        <v>-22.63333333333334</v>
      </c>
      <c r="E29" s="2">
        <f t="shared" si="2"/>
        <v>477.56333333333333</v>
      </c>
      <c r="F29" s="2">
        <f t="shared" si="3"/>
        <v>477.56333333333333</v>
      </c>
      <c r="G29" s="2">
        <f t="shared" si="4"/>
        <v>445.20999999999975</v>
      </c>
      <c r="H29" s="2">
        <f t="shared" si="4"/>
        <v>512.2677777777781</v>
      </c>
    </row>
    <row r="30" spans="1:8" ht="12.75">
      <c r="A30">
        <v>78</v>
      </c>
      <c r="B30">
        <v>108</v>
      </c>
      <c r="C30" s="2">
        <f t="shared" si="0"/>
        <v>-1.0999999999999943</v>
      </c>
      <c r="D30" s="2">
        <f t="shared" si="1"/>
        <v>-4.63333333333334</v>
      </c>
      <c r="E30" s="2">
        <f t="shared" si="2"/>
        <v>5.096666666666648</v>
      </c>
      <c r="F30" s="2">
        <f t="shared" si="3"/>
        <v>5.096666666666648</v>
      </c>
      <c r="G30" s="2">
        <f t="shared" si="4"/>
        <v>1.2099999999999875</v>
      </c>
      <c r="H30" s="2">
        <f t="shared" si="4"/>
        <v>21.46777777777784</v>
      </c>
    </row>
    <row r="31" spans="1:8" ht="12.75">
      <c r="A31" s="3">
        <v>52</v>
      </c>
      <c r="B31" s="3">
        <v>95</v>
      </c>
      <c r="C31" s="4">
        <f t="shared" si="0"/>
        <v>-27.099999999999994</v>
      </c>
      <c r="D31" s="4">
        <f t="shared" si="1"/>
        <v>-17.63333333333334</v>
      </c>
      <c r="E31" s="4">
        <f t="shared" si="2"/>
        <v>477.8633333333334</v>
      </c>
      <c r="F31" s="4">
        <f t="shared" si="3"/>
        <v>477.8633333333334</v>
      </c>
      <c r="G31" s="4">
        <f t="shared" si="4"/>
        <v>734.4099999999997</v>
      </c>
      <c r="H31" s="4">
        <f t="shared" si="4"/>
        <v>310.9344444444447</v>
      </c>
    </row>
    <row r="32" spans="1:8" ht="12.75">
      <c r="A32" s="5">
        <f>SUM(A2:A31)</f>
        <v>2373</v>
      </c>
      <c r="B32" s="5">
        <f>SUM(B2:B31)</f>
        <v>3379</v>
      </c>
      <c r="E32" s="6">
        <f>SUM(E2:E31)</f>
        <v>25617.1</v>
      </c>
      <c r="F32" s="6">
        <f>SUM(F2:F31)</f>
        <v>25617.1</v>
      </c>
      <c r="G32" s="2">
        <f>SUM(G2:G31)</f>
        <v>25922.700000000004</v>
      </c>
      <c r="H32" s="2">
        <f>SUM(H2:H31)</f>
        <v>28558.96666666666</v>
      </c>
    </row>
    <row r="33" spans="1:8" ht="12.75">
      <c r="A33" s="7">
        <f>A32/30</f>
        <v>79.1</v>
      </c>
      <c r="B33" s="7">
        <f>B32/30</f>
        <v>112.63333333333334</v>
      </c>
      <c r="E33" s="7">
        <f>E32/30</f>
        <v>853.9033333333333</v>
      </c>
      <c r="F33" s="7">
        <f>F32/30</f>
        <v>853.9033333333333</v>
      </c>
      <c r="G33" s="2">
        <f>G32/30</f>
        <v>864.0900000000001</v>
      </c>
      <c r="H33" s="2">
        <f>H32/30</f>
        <v>951.9655555555553</v>
      </c>
    </row>
    <row r="34" spans="1:8" ht="12.75">
      <c r="A34" s="8" t="s">
        <v>7</v>
      </c>
      <c r="B34" s="8" t="s">
        <v>8</v>
      </c>
      <c r="C34" s="9"/>
      <c r="D34" s="9"/>
      <c r="E34" s="8" t="s">
        <v>9</v>
      </c>
      <c r="F34" s="10" t="s">
        <v>9</v>
      </c>
      <c r="G34" s="11">
        <f>SQRT(G33)</f>
        <v>29.39540780462146</v>
      </c>
      <c r="H34" s="11">
        <f>SQRT(H33)</f>
        <v>30.85393906060546</v>
      </c>
    </row>
    <row r="35" spans="1:8" ht="12.75">
      <c r="A35" s="12">
        <f>AVERAGE(A2:A31)</f>
        <v>79.1</v>
      </c>
      <c r="B35" s="13">
        <f>AVERAGE(B2:B31)</f>
        <v>112.63333333333334</v>
      </c>
      <c r="G35" s="8" t="s">
        <v>10</v>
      </c>
      <c r="H35" s="8" t="s">
        <v>11</v>
      </c>
    </row>
    <row r="36" spans="1:8" ht="12.75">
      <c r="A36" s="14" t="s">
        <v>7</v>
      </c>
      <c r="B36" s="14" t="s">
        <v>8</v>
      </c>
      <c r="G36" s="15">
        <f>STDEVP(A2:A31)</f>
        <v>29.395407804621456</v>
      </c>
      <c r="H36" s="16">
        <f>STDEVP(B2:B31)</f>
        <v>30.853939060605462</v>
      </c>
    </row>
    <row r="37" spans="7:8" ht="12.75">
      <c r="G37" s="14" t="s">
        <v>10</v>
      </c>
      <c r="H37" s="14" t="s">
        <v>11</v>
      </c>
    </row>
    <row r="39" spans="5:6" ht="12.75">
      <c r="E39" s="17" t="s">
        <v>12</v>
      </c>
      <c r="F39" s="18">
        <f>F33/G36/H36</f>
        <v>0.94149626594956</v>
      </c>
    </row>
    <row r="41" spans="5:6" ht="12.75">
      <c r="E41" s="19" t="s">
        <v>13</v>
      </c>
      <c r="F41" s="20">
        <f>COVAR(A2:A31,B2:B31)</f>
        <v>853.9033333333333</v>
      </c>
    </row>
    <row r="42" spans="5:6" ht="12.75">
      <c r="E42" s="21" t="s">
        <v>12</v>
      </c>
      <c r="F42" s="22">
        <f>CORREL(A2:A31,B2:B31)</f>
        <v>0.94149626594956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 di Economia e 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Unical</dc:creator>
  <cp:keywords/>
  <dc:description/>
  <cp:lastModifiedBy>Unical</cp:lastModifiedBy>
  <dcterms:created xsi:type="dcterms:W3CDTF">2007-03-20T16:55:21Z</dcterms:created>
  <dcterms:modified xsi:type="dcterms:W3CDTF">2007-03-20T16:56:13Z</dcterms:modified>
  <cp:category/>
  <cp:version/>
  <cp:contentType/>
  <cp:contentStatus/>
</cp:coreProperties>
</file>